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20" windowWidth="20835" windowHeight="9495" activeTab="1"/>
  </bookViews>
  <sheets>
    <sheet name="2012" sheetId="1" r:id="rId1"/>
    <sheet name="2011" sheetId="2" r:id="rId2"/>
    <sheet name="obras inauguradas" sheetId="3" r:id="rId3"/>
  </sheets>
  <calcPr calcId="145621"/>
</workbook>
</file>

<file path=xl/calcChain.xml><?xml version="1.0" encoding="utf-8"?>
<calcChain xmlns="http://schemas.openxmlformats.org/spreadsheetml/2006/main">
  <c r="D14" i="3" l="1"/>
  <c r="C8" i="3"/>
  <c r="C14" i="3" s="1"/>
  <c r="A6" i="3"/>
  <c r="A7" i="3" s="1"/>
  <c r="A8" i="3" s="1"/>
  <c r="A9" i="3" s="1"/>
  <c r="A10" i="3" s="1"/>
  <c r="A11" i="3" s="1"/>
  <c r="A12" i="3" s="1"/>
  <c r="A13" i="3" s="1"/>
  <c r="E26" i="2"/>
  <c r="A24" i="2"/>
  <c r="A25" i="2" s="1"/>
  <c r="E18" i="2"/>
  <c r="A9" i="2"/>
  <c r="A10" i="2" s="1"/>
  <c r="A11" i="2" s="1"/>
  <c r="A12" i="2" s="1"/>
  <c r="A13" i="2" s="1"/>
  <c r="A14" i="2" s="1"/>
  <c r="A15" i="2" s="1"/>
  <c r="A16" i="2" s="1"/>
  <c r="A17" i="2" s="1"/>
  <c r="F27" i="1"/>
  <c r="F26" i="1"/>
  <c r="F28" i="1" s="1"/>
  <c r="D27" i="1"/>
  <c r="D26" i="1"/>
  <c r="D28" i="1" s="1"/>
  <c r="E27" i="1"/>
  <c r="E26" i="1"/>
  <c r="E28" i="1" s="1"/>
  <c r="C28" i="1"/>
  <c r="D23" i="1"/>
  <c r="C23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comments1.xml><?xml version="1.0" encoding="utf-8"?>
<comments xmlns="http://schemas.openxmlformats.org/spreadsheetml/2006/main">
  <authors>
    <author>CRISTIANE</author>
  </authors>
  <commentList>
    <comment ref="B9" authorId="0">
      <text>
        <r>
          <rPr>
            <b/>
            <sz val="8"/>
            <color indexed="81"/>
            <rFont val="Tahoma"/>
            <family val="2"/>
          </rPr>
          <t>1- ÁREA PAVIMENTEDA: 39.138,00M²
2- ÁREA CONSTRUÍDA: 202.371,00M²
3- REDE DE DRENAGEM : 3.330,00 M
4- ÁREA DE PASSEIO: 5.620,00M²
5 ÁREA DE CICLOVIA: 7.595,00M²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<sst xmlns="http://schemas.openxmlformats.org/spreadsheetml/2006/main" count="119" uniqueCount="78">
  <si>
    <t>CONTROLE DE OBRAS/PROJETOS E SERVIÇOS</t>
  </si>
  <si>
    <t>Data de Atualização</t>
  </si>
  <si>
    <t>Licitações Realizadas em 2011 e Assinatura das Ordens de Serviços em 2012</t>
  </si>
  <si>
    <t>Item</t>
  </si>
  <si>
    <t>Obra</t>
  </si>
  <si>
    <t>Área (m²)</t>
  </si>
  <si>
    <t>Datas</t>
  </si>
  <si>
    <t>Valores (R$)</t>
  </si>
  <si>
    <t>Situação Das Licitações</t>
  </si>
  <si>
    <t>O.S.</t>
  </si>
  <si>
    <t>Contratual</t>
  </si>
  <si>
    <t xml:space="preserve">Construção da 5ª etapa do Centro Convivência </t>
  </si>
  <si>
    <t>Licitação concluída</t>
  </si>
  <si>
    <t>Serviços de conclusão da obra do CESAD</t>
  </si>
  <si>
    <t>Reforma e Ampliação da BICEN</t>
  </si>
  <si>
    <t>Adequação e ampliação do pólo de Engenharia de Materiais</t>
  </si>
  <si>
    <t>O resultado de julgamento será publicado no Diário Oficial da União em 02/01/2012.</t>
  </si>
  <si>
    <t>Departamento de Medicina Veterinária</t>
  </si>
  <si>
    <t>Matemática</t>
  </si>
  <si>
    <t>REFORMA ELÉTRICA CCET E CCBS</t>
  </si>
  <si>
    <t>ACESSIBILIDADE</t>
  </si>
  <si>
    <t>70 prédios</t>
  </si>
  <si>
    <t>Construção do Dep Engª Elétrica</t>
  </si>
  <si>
    <t>DEPARTAMENTO DE ZOOTECNIA</t>
  </si>
  <si>
    <t>- Decisão de Recurso - de 04/01/2012 a 10/01/2012</t>
  </si>
  <si>
    <t>Biblioteca de Lagarto</t>
  </si>
  <si>
    <t>Didática VII</t>
  </si>
  <si>
    <t>Considerando ter sido dado PROVIMENTO PARCIAL ao Recurso, a alteração do resultado de julgamento será publicada no Diário Oficial da União em 02/01/2012.</t>
  </si>
  <si>
    <t>05 Galpões no Campus São Cristóvão ( Nupeg, Geologia, Materiais, Mecânica, Florestal/biologia)</t>
  </si>
  <si>
    <t>Fica designado o dia 11/01/2012, 9h, horário de Sergipe, para a abertura dos envelopes de proposta.</t>
  </si>
  <si>
    <t>Resun</t>
  </si>
  <si>
    <r>
      <t>Fica designado o dia 10 de janeiro de 2012, às 9h, horário de Sergipe</t>
    </r>
    <r>
      <rPr>
        <b/>
        <sz val="8"/>
        <rFont val="Arial"/>
        <family val="2"/>
      </rPr>
      <t>,</t>
    </r>
    <r>
      <rPr>
        <sz val="8"/>
        <rFont val="Arial"/>
        <family val="2"/>
      </rPr>
      <t xml:space="preserve"> para a abertura dos envelopes de proposta de preço das empresas habilitadas</t>
    </r>
  </si>
  <si>
    <t>Didática III - Itabaiana (projeto)</t>
  </si>
  <si>
    <t>Total</t>
  </si>
  <si>
    <t>licitações realizadas em 2011  e assinatura de OS em 2012</t>
  </si>
  <si>
    <t>QDE</t>
  </si>
  <si>
    <t>ÁREA</t>
  </si>
  <si>
    <t>VALOR R$</t>
  </si>
  <si>
    <t>PROJETO</t>
  </si>
  <si>
    <t>OBRA</t>
  </si>
  <si>
    <t>Totais</t>
  </si>
  <si>
    <t>ORDEM DE SERVIÇOS REALIZADAS EM 2011</t>
  </si>
  <si>
    <t>Status da obra</t>
  </si>
  <si>
    <t>Total Corrigido</t>
  </si>
  <si>
    <t xml:space="preserve">Ampliação do Almoxarifado Central e do Prédio de Apoio dos Dtos de Eng. Mecânica e Medicina Veterinária </t>
  </si>
  <si>
    <t>Construção de muro, pavimentação e guarita das garagens da Prefeitura do Campus</t>
  </si>
  <si>
    <t>em andamento</t>
  </si>
  <si>
    <t>Implantaçãdo da Infraestrutura (Terraplenagem, Pavimentação, Sinalização e Drenagem) do Campus Universitário de Lagarto</t>
  </si>
  <si>
    <t>Implantação da Infraestrutura para instalação de 10 containers</t>
  </si>
  <si>
    <t>Ampliação do sistema de canalização de rede de telecomunicação no Campus de São Cristovão</t>
  </si>
  <si>
    <t>Construção dos mezaninos e reforma do CCET e CCBS</t>
  </si>
  <si>
    <t>Cercamento da Cidade Universitária "Professor José Aloísio de Campos"</t>
  </si>
  <si>
    <t>Implantação da infra-estrutura de cercamento, terraplenagem e drenagem</t>
  </si>
  <si>
    <t>Reforma e ampliação do CECH</t>
  </si>
  <si>
    <t>Construção do Departamento de Nutrição</t>
  </si>
  <si>
    <t>Ampliação e Reforma do Laboratório de Flavor</t>
  </si>
  <si>
    <t>Conclusão do NUPEG</t>
  </si>
  <si>
    <t xml:space="preserve">Sobre a o obra de Implantaçãdo da Infraestrutura (Terraplenagem, Pavimentação, Sinalização e Drenagem) do Campus Universitário de Lagarto: </t>
  </si>
  <si>
    <r>
      <t xml:space="preserve">1- ÁREA PAVIMENTEDA: </t>
    </r>
    <r>
      <rPr>
        <b/>
        <sz val="9"/>
        <color rgb="FFFF0000"/>
        <rFont val="Arial"/>
        <family val="2"/>
      </rPr>
      <t>39.138,00M²</t>
    </r>
  </si>
  <si>
    <r>
      <t>2- ÁREA CONSTRUÍDA:</t>
    </r>
    <r>
      <rPr>
        <b/>
        <sz val="9"/>
        <color rgb="FFFF0000"/>
        <rFont val="Arial"/>
        <family val="2"/>
      </rPr>
      <t xml:space="preserve"> 202.371,00M²</t>
    </r>
  </si>
  <si>
    <r>
      <t>3- REDE DE DRENAGEM :</t>
    </r>
    <r>
      <rPr>
        <b/>
        <sz val="9"/>
        <color rgb="FFFF0000"/>
        <rFont val="Arial"/>
        <family val="2"/>
      </rPr>
      <t xml:space="preserve"> 3.330,00 M</t>
    </r>
  </si>
  <si>
    <r>
      <t xml:space="preserve">4- ÁREA DE PASSEIO: </t>
    </r>
    <r>
      <rPr>
        <b/>
        <sz val="9"/>
        <color rgb="FFFF0000"/>
        <rFont val="Arial"/>
        <family val="2"/>
      </rPr>
      <t>5.620,00M²</t>
    </r>
  </si>
  <si>
    <r>
      <t xml:space="preserve">5 ÁREA DE CICLOVIA: </t>
    </r>
    <r>
      <rPr>
        <b/>
        <sz val="9"/>
        <color rgb="FFFF0000"/>
        <rFont val="Arial"/>
        <family val="2"/>
      </rPr>
      <t>7.595,00M²</t>
    </r>
  </si>
  <si>
    <t>TOTAL GERAL DOS VALORES DAS OBRAS EM ANDAMENTO QUE TIVERAM ORDEM DE SERVIÇO (O.S) ASSINADAS EM 2011</t>
  </si>
  <si>
    <t>inaugurada em 2011</t>
  </si>
  <si>
    <t>Reforço estrutural do NUPEG, MEV, Guarita</t>
  </si>
  <si>
    <t>OBRAS INAUGURADAS EM 2011 COM ORDENS DE SERVIÇOS ASSINADAS EM 2011</t>
  </si>
  <si>
    <t>TOTAL GERAL DOS VALORES DAS OBRAS INAUGURADAS EM 2011 E QUE TIVERAM ORDEM DE SERVIÇO (O.S) ASSINADAS EM 2011</t>
  </si>
  <si>
    <t>Valor do contrato R$</t>
  </si>
  <si>
    <t>Ampliação do Almoxarifado Central e do Prédio de Apoio dos Departamentos de Engenharia Mecânica e de Medicina Veterinária da Universidade Federal de Sergipe</t>
  </si>
  <si>
    <t>Construção da 4ª etapa do Centro Convivência do Campus Universitário</t>
  </si>
  <si>
    <t>Construção do pavimento superior do Departamento de Física Médica</t>
  </si>
  <si>
    <t>Reforma dos prédios do Departamento de Educação Física</t>
  </si>
  <si>
    <t>-</t>
  </si>
  <si>
    <t>Reforma do Campus de Laranjeiras</t>
  </si>
  <si>
    <t>Construção de 03 espaços para comercialização (ilhas) de lanchonete e fotocopiadora</t>
  </si>
  <si>
    <t>Construção do Centro de Ciências Sociais e Aplicadas (CCSA)</t>
  </si>
  <si>
    <t>RESUMO DE OBRAS INAUGURADAS EM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</si>
</sst>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sz val="9"/>
      <name val="Calibri"/>
      <family val="2"/>
      <scheme val="minor"/>
    </font>
    <font>
      <sz val="8"/>
      <color rgb="FF0000FF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9"/>
      <color rgb="FFFF000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0" fillId="0" borderId="12" xfId="0" applyFill="1" applyBorder="1"/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3" fontId="4" fillId="0" borderId="1" xfId="1" applyFont="1" applyFill="1" applyBorder="1"/>
    <xf numFmtId="43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left" vertical="center" wrapText="1"/>
    </xf>
    <xf numFmtId="43" fontId="0" fillId="0" borderId="9" xfId="0" applyNumberFormat="1" applyFill="1" applyBorder="1"/>
    <xf numFmtId="4" fontId="0" fillId="0" borderId="9" xfId="0" applyNumberFormat="1" applyFill="1" applyBorder="1"/>
    <xf numFmtId="3" fontId="10" fillId="0" borderId="10" xfId="0" applyNumberFormat="1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43" fontId="11" fillId="0" borderId="11" xfId="0" applyNumberFormat="1" applyFont="1" applyFill="1" applyBorder="1"/>
    <xf numFmtId="43" fontId="11" fillId="0" borderId="12" xfId="0" applyNumberFormat="1" applyFont="1" applyFill="1" applyBorder="1"/>
    <xf numFmtId="0" fontId="13" fillId="0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0" fillId="0" borderId="0" xfId="0" applyBorder="1"/>
    <xf numFmtId="0" fontId="17" fillId="0" borderId="18" xfId="0" applyFont="1" applyBorder="1"/>
    <xf numFmtId="0" fontId="0" fillId="0" borderId="19" xfId="0" applyBorder="1"/>
    <xf numFmtId="0" fontId="17" fillId="0" borderId="20" xfId="0" applyFont="1" applyBorder="1"/>
    <xf numFmtId="0" fontId="17" fillId="0" borderId="21" xfId="0" applyFont="1" applyBorder="1"/>
    <xf numFmtId="0" fontId="0" fillId="0" borderId="21" xfId="0" applyBorder="1"/>
    <xf numFmtId="0" fontId="0" fillId="0" borderId="22" xfId="0" applyBorder="1"/>
    <xf numFmtId="4" fontId="10" fillId="0" borderId="0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/>
    <xf numFmtId="3" fontId="5" fillId="0" borderId="23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horizontal="left" vertical="center" wrapText="1"/>
    </xf>
    <xf numFmtId="43" fontId="8" fillId="0" borderId="15" xfId="1" applyFont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 applyProtection="1">
      <alignment horizontal="center" vertical="center" wrapText="1"/>
    </xf>
    <xf numFmtId="43" fontId="19" fillId="0" borderId="1" xfId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 applyProtection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43" fontId="11" fillId="0" borderId="1" xfId="1" applyFont="1" applyBorder="1"/>
    <xf numFmtId="0" fontId="2" fillId="2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 wrapText="1"/>
    </xf>
    <xf numFmtId="0" fontId="11" fillId="3" borderId="13" xfId="0" applyFont="1" applyFill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3" fontId="10" fillId="0" borderId="10" xfId="0" applyNumberFormat="1" applyFont="1" applyFill="1" applyBorder="1" applyAlignment="1">
      <alignment horizontal="left" vertical="center" wrapText="1"/>
    </xf>
    <xf numFmtId="3" fontId="10" fillId="0" borderId="11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wrapText="1"/>
    </xf>
    <xf numFmtId="43" fontId="12" fillId="0" borderId="1" xfId="1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2" fillId="0" borderId="0" xfId="0" applyFont="1" applyFill="1" applyAlignment="1" applyProtection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I26" sqref="I26"/>
    </sheetView>
  </sheetViews>
  <sheetFormatPr defaultRowHeight="12.75" x14ac:dyDescent="0.2"/>
  <cols>
    <col min="1" max="1" width="9.28515625" style="3" bestFit="1" customWidth="1"/>
    <col min="2" max="2" width="25.140625" style="3" customWidth="1"/>
    <col min="3" max="3" width="10.42578125" style="3" bestFit="1" customWidth="1"/>
    <col min="4" max="4" width="12.28515625" style="3" bestFit="1" customWidth="1"/>
    <col min="5" max="5" width="35.85546875" style="3" hidden="1" customWidth="1"/>
    <col min="6" max="6" width="14" style="3" bestFit="1" customWidth="1"/>
    <col min="7" max="16384" width="9.140625" style="3"/>
  </cols>
  <sheetData>
    <row r="1" spans="1:5" ht="22.5" customHeight="1" x14ac:dyDescent="0.2">
      <c r="A1" s="89" t="s">
        <v>0</v>
      </c>
      <c r="B1" s="89"/>
      <c r="C1" s="89"/>
      <c r="D1" s="2"/>
    </row>
    <row r="2" spans="1:5" x14ac:dyDescent="0.2">
      <c r="A2" s="4"/>
      <c r="B2" s="5"/>
      <c r="C2" s="5"/>
      <c r="D2" s="1"/>
      <c r="E2" s="6" t="s">
        <v>1</v>
      </c>
    </row>
    <row r="3" spans="1:5" ht="12.75" customHeight="1" x14ac:dyDescent="0.2">
      <c r="A3" s="4"/>
      <c r="B3" s="7"/>
      <c r="C3" s="7"/>
      <c r="D3" s="5"/>
      <c r="E3" s="9">
        <v>40920</v>
      </c>
    </row>
    <row r="4" spans="1:5" ht="13.5" thickBot="1" x14ac:dyDescent="0.25">
      <c r="A4" s="4"/>
      <c r="B4" s="4"/>
      <c r="C4" s="4"/>
      <c r="D4" s="8"/>
    </row>
    <row r="5" spans="1:5" ht="47.25" customHeight="1" thickBot="1" x14ac:dyDescent="0.25">
      <c r="A5" s="90" t="s">
        <v>2</v>
      </c>
      <c r="B5" s="91"/>
      <c r="C5" s="91"/>
      <c r="D5" s="91"/>
      <c r="E5" s="92"/>
    </row>
    <row r="6" spans="1:5" s="11" customFormat="1" ht="16.5" customHeight="1" x14ac:dyDescent="0.2">
      <c r="A6" s="93" t="s">
        <v>3</v>
      </c>
      <c r="B6" s="95" t="s">
        <v>4</v>
      </c>
      <c r="C6" s="95" t="s">
        <v>5</v>
      </c>
      <c r="D6" s="10" t="s">
        <v>7</v>
      </c>
      <c r="E6" s="97" t="s">
        <v>8</v>
      </c>
    </row>
    <row r="7" spans="1:5" s="11" customFormat="1" ht="15.75" customHeight="1" x14ac:dyDescent="0.2">
      <c r="A7" s="94"/>
      <c r="B7" s="96"/>
      <c r="C7" s="96"/>
      <c r="D7" s="12" t="s">
        <v>10</v>
      </c>
      <c r="E7" s="98"/>
    </row>
    <row r="8" spans="1:5" ht="22.5" x14ac:dyDescent="0.2">
      <c r="A8" s="13">
        <v>1</v>
      </c>
      <c r="B8" s="14" t="s">
        <v>11</v>
      </c>
      <c r="C8" s="15">
        <v>3530</v>
      </c>
      <c r="D8" s="17">
        <v>664018.76</v>
      </c>
      <c r="E8" s="18" t="s">
        <v>12</v>
      </c>
    </row>
    <row r="9" spans="1:5" ht="22.5" x14ac:dyDescent="0.2">
      <c r="A9" s="13">
        <f>1+A8</f>
        <v>2</v>
      </c>
      <c r="B9" s="14" t="s">
        <v>13</v>
      </c>
      <c r="C9" s="19">
        <v>1300</v>
      </c>
      <c r="D9" s="17">
        <v>1172326.68</v>
      </c>
      <c r="E9" s="20" t="s">
        <v>12</v>
      </c>
    </row>
    <row r="10" spans="1:5" x14ac:dyDescent="0.2">
      <c r="A10" s="13">
        <f t="shared" ref="A10:A22" si="0">1+A9</f>
        <v>3</v>
      </c>
      <c r="B10" s="14" t="s">
        <v>14</v>
      </c>
      <c r="C10" s="19">
        <v>8030.6</v>
      </c>
      <c r="D10" s="17">
        <v>3588605.77</v>
      </c>
      <c r="E10" s="18" t="s">
        <v>12</v>
      </c>
    </row>
    <row r="11" spans="1:5" ht="22.5" x14ac:dyDescent="0.2">
      <c r="A11" s="13">
        <f t="shared" si="0"/>
        <v>4</v>
      </c>
      <c r="B11" s="14" t="s">
        <v>15</v>
      </c>
      <c r="C11" s="19">
        <v>1250.72</v>
      </c>
      <c r="D11" s="17">
        <v>1824866.41</v>
      </c>
      <c r="E11" s="21" t="s">
        <v>16</v>
      </c>
    </row>
    <row r="12" spans="1:5" ht="24" x14ac:dyDescent="0.2">
      <c r="A12" s="13">
        <f t="shared" si="0"/>
        <v>5</v>
      </c>
      <c r="B12" s="22" t="s">
        <v>17</v>
      </c>
      <c r="C12" s="15">
        <v>2292.8000000000002</v>
      </c>
      <c r="D12" s="23">
        <v>1699028.08</v>
      </c>
      <c r="E12" s="18" t="s">
        <v>12</v>
      </c>
    </row>
    <row r="13" spans="1:5" x14ac:dyDescent="0.2">
      <c r="A13" s="13">
        <f t="shared" si="0"/>
        <v>6</v>
      </c>
      <c r="B13" s="22" t="s">
        <v>18</v>
      </c>
      <c r="C13" s="15">
        <v>1331</v>
      </c>
      <c r="D13" s="23">
        <v>2795092.65</v>
      </c>
      <c r="E13" s="18" t="s">
        <v>12</v>
      </c>
    </row>
    <row r="14" spans="1:5" x14ac:dyDescent="0.2">
      <c r="A14" s="13">
        <f t="shared" si="0"/>
        <v>7</v>
      </c>
      <c r="B14" s="22" t="s">
        <v>19</v>
      </c>
      <c r="C14" s="15">
        <v>7588.66</v>
      </c>
      <c r="D14" s="23">
        <v>3184121.86</v>
      </c>
      <c r="E14" s="18" t="s">
        <v>12</v>
      </c>
    </row>
    <row r="15" spans="1:5" x14ac:dyDescent="0.2">
      <c r="A15" s="13">
        <f t="shared" si="0"/>
        <v>8</v>
      </c>
      <c r="B15" s="22" t="s">
        <v>20</v>
      </c>
      <c r="C15" s="15" t="s">
        <v>21</v>
      </c>
      <c r="D15" s="23">
        <v>4531601.12</v>
      </c>
      <c r="E15" s="18" t="s">
        <v>12</v>
      </c>
    </row>
    <row r="16" spans="1:5" ht="24" x14ac:dyDescent="0.2">
      <c r="A16" s="13">
        <f t="shared" si="0"/>
        <v>9</v>
      </c>
      <c r="B16" s="22" t="s">
        <v>22</v>
      </c>
      <c r="C16" s="15">
        <v>2786.5</v>
      </c>
      <c r="D16" s="23">
        <v>4768722.8499999996</v>
      </c>
      <c r="E16" s="18" t="s">
        <v>12</v>
      </c>
    </row>
    <row r="17" spans="1:6" ht="22.5" x14ac:dyDescent="0.2">
      <c r="A17" s="13">
        <f t="shared" si="0"/>
        <v>10</v>
      </c>
      <c r="B17" s="22" t="s">
        <v>23</v>
      </c>
      <c r="C17" s="15">
        <v>2230.14</v>
      </c>
      <c r="D17" s="23">
        <v>3691971.18</v>
      </c>
      <c r="E17" s="21" t="s">
        <v>24</v>
      </c>
    </row>
    <row r="18" spans="1:6" x14ac:dyDescent="0.2">
      <c r="A18" s="13">
        <f t="shared" si="0"/>
        <v>11</v>
      </c>
      <c r="B18" s="22" t="s">
        <v>25</v>
      </c>
      <c r="C18" s="15">
        <v>3082.17</v>
      </c>
      <c r="D18" s="23">
        <v>5200175.4400000004</v>
      </c>
      <c r="E18" s="18" t="s">
        <v>12</v>
      </c>
    </row>
    <row r="19" spans="1:6" ht="45" x14ac:dyDescent="0.2">
      <c r="A19" s="13">
        <f t="shared" si="0"/>
        <v>12</v>
      </c>
      <c r="B19" s="22" t="s">
        <v>26</v>
      </c>
      <c r="C19" s="23">
        <v>11978.08</v>
      </c>
      <c r="D19" s="23">
        <v>19536890.329999998</v>
      </c>
      <c r="E19" s="24" t="s">
        <v>27</v>
      </c>
    </row>
    <row r="20" spans="1:6" ht="48" x14ac:dyDescent="0.2">
      <c r="A20" s="13">
        <f t="shared" si="0"/>
        <v>13</v>
      </c>
      <c r="B20" s="22" t="s">
        <v>28</v>
      </c>
      <c r="C20" s="23">
        <v>4068.5</v>
      </c>
      <c r="D20" s="23">
        <v>7674967.1500000004</v>
      </c>
      <c r="E20" s="21" t="s">
        <v>29</v>
      </c>
    </row>
    <row r="21" spans="1:6" ht="45" x14ac:dyDescent="0.2">
      <c r="A21" s="13">
        <f t="shared" si="0"/>
        <v>14</v>
      </c>
      <c r="B21" s="22" t="s">
        <v>30</v>
      </c>
      <c r="C21" s="23">
        <v>2528.59</v>
      </c>
      <c r="D21" s="33">
        <v>1377345.47</v>
      </c>
      <c r="E21" s="21" t="s">
        <v>31</v>
      </c>
    </row>
    <row r="22" spans="1:6" ht="24" x14ac:dyDescent="0.2">
      <c r="A22" s="13">
        <f t="shared" si="0"/>
        <v>15</v>
      </c>
      <c r="B22" s="22" t="s">
        <v>32</v>
      </c>
      <c r="C22" s="23">
        <v>8400</v>
      </c>
      <c r="D22" s="23">
        <v>115449.28</v>
      </c>
      <c r="E22" s="18" t="s">
        <v>12</v>
      </c>
    </row>
    <row r="23" spans="1:6" ht="13.5" thickBot="1" x14ac:dyDescent="0.25">
      <c r="A23" s="25" t="s">
        <v>33</v>
      </c>
      <c r="B23" s="26"/>
      <c r="C23" s="27">
        <f>(SUM(C8:C14))+(SUM(C16:C22))</f>
        <v>60397.759999999995</v>
      </c>
      <c r="D23" s="27">
        <f>SUM(D8:D22)</f>
        <v>61825183.029999994</v>
      </c>
      <c r="E23" s="28"/>
    </row>
    <row r="24" spans="1:6" ht="13.5" thickBot="1" x14ac:dyDescent="0.25">
      <c r="A24" s="29"/>
      <c r="B24" s="29"/>
      <c r="C24" s="29"/>
      <c r="D24" s="29"/>
    </row>
    <row r="25" spans="1:6" ht="22.5" x14ac:dyDescent="0.2">
      <c r="A25" s="29"/>
      <c r="B25" s="34" t="s">
        <v>34</v>
      </c>
      <c r="C25" s="35" t="s">
        <v>35</v>
      </c>
      <c r="D25" s="35" t="s">
        <v>36</v>
      </c>
      <c r="E25" s="35" t="s">
        <v>37</v>
      </c>
      <c r="F25" s="36" t="s">
        <v>37</v>
      </c>
    </row>
    <row r="26" spans="1:6" x14ac:dyDescent="0.2">
      <c r="B26" s="37" t="s">
        <v>38</v>
      </c>
      <c r="C26" s="30">
        <v>1</v>
      </c>
      <c r="D26" s="31">
        <f>C22</f>
        <v>8400</v>
      </c>
      <c r="E26" s="31">
        <f>H22</f>
        <v>0</v>
      </c>
      <c r="F26" s="38">
        <f>D22</f>
        <v>115449.28</v>
      </c>
    </row>
    <row r="27" spans="1:6" x14ac:dyDescent="0.2">
      <c r="B27" s="37" t="s">
        <v>39</v>
      </c>
      <c r="C27" s="30">
        <v>14</v>
      </c>
      <c r="D27" s="32">
        <f>SUM(C8:C21)</f>
        <v>51997.759999999995</v>
      </c>
      <c r="E27" s="31">
        <f>SUM(H8:H21)</f>
        <v>0</v>
      </c>
      <c r="F27" s="39">
        <f>SUM(D8:D21)</f>
        <v>61709733.749999993</v>
      </c>
    </row>
    <row r="28" spans="1:6" ht="13.5" thickBot="1" x14ac:dyDescent="0.25">
      <c r="B28" s="40" t="s">
        <v>40</v>
      </c>
      <c r="C28" s="41">
        <f>SUM(C26:C27)</f>
        <v>15</v>
      </c>
      <c r="D28" s="42">
        <f>SUM(D26:D27)</f>
        <v>60397.759999999995</v>
      </c>
      <c r="E28" s="43">
        <f>SUM(E26:E27)</f>
        <v>0</v>
      </c>
      <c r="F28" s="44">
        <f>SUM(F26:F27)</f>
        <v>61825183.029999994</v>
      </c>
    </row>
  </sheetData>
  <mergeCells count="6">
    <mergeCell ref="A1:C1"/>
    <mergeCell ref="A5:E5"/>
    <mergeCell ref="A6:A7"/>
    <mergeCell ref="B6:B7"/>
    <mergeCell ref="C6:C7"/>
    <mergeCell ref="E6:E7"/>
  </mergeCells>
  <pageMargins left="0.51181102362204722" right="0.51181102362204722" top="0.78740157480314965" bottom="0.78740157480314965" header="0.31496062992125984" footer="0.31496062992125984"/>
  <pageSetup paperSize="9" scale="8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3"/>
  <sheetViews>
    <sheetView tabSelected="1" workbookViewId="0">
      <selection activeCell="B13" sqref="B13"/>
    </sheetView>
  </sheetViews>
  <sheetFormatPr defaultRowHeight="12.75" x14ac:dyDescent="0.2"/>
  <cols>
    <col min="2" max="2" width="43.28515625" customWidth="1"/>
    <col min="5" max="5" width="12.28515625" bestFit="1" customWidth="1"/>
    <col min="6" max="6" width="14.28515625" bestFit="1" customWidth="1"/>
  </cols>
  <sheetData>
    <row r="2" spans="1:6" ht="15.75" x14ac:dyDescent="0.2">
      <c r="A2" s="89" t="s">
        <v>0</v>
      </c>
      <c r="B2" s="89"/>
      <c r="C2" s="89"/>
      <c r="D2" s="89"/>
    </row>
    <row r="3" spans="1:6" ht="22.5" x14ac:dyDescent="0.2">
      <c r="E3" s="45"/>
      <c r="F3" s="6" t="s">
        <v>1</v>
      </c>
    </row>
    <row r="4" spans="1:6" ht="13.5" thickBot="1" x14ac:dyDescent="0.25">
      <c r="A4" s="4"/>
      <c r="B4" s="47"/>
      <c r="C4" s="46"/>
      <c r="D4" s="5"/>
      <c r="E4" s="8"/>
      <c r="F4" s="57">
        <v>40920</v>
      </c>
    </row>
    <row r="5" spans="1:6" ht="18" customHeight="1" x14ac:dyDescent="0.2">
      <c r="A5" s="108" t="s">
        <v>41</v>
      </c>
      <c r="B5" s="109"/>
      <c r="C5" s="109"/>
      <c r="D5" s="109"/>
      <c r="E5" s="109"/>
      <c r="F5" s="110"/>
    </row>
    <row r="6" spans="1:6" x14ac:dyDescent="0.2">
      <c r="A6" s="104" t="s">
        <v>3</v>
      </c>
      <c r="B6" s="105" t="s">
        <v>4</v>
      </c>
      <c r="C6" s="106" t="s">
        <v>5</v>
      </c>
      <c r="D6" s="48" t="s">
        <v>6</v>
      </c>
      <c r="E6" s="49"/>
      <c r="F6" s="107" t="s">
        <v>42</v>
      </c>
    </row>
    <row r="7" spans="1:6" ht="25.5" x14ac:dyDescent="0.2">
      <c r="A7" s="104"/>
      <c r="B7" s="105"/>
      <c r="C7" s="106"/>
      <c r="D7" s="48" t="s">
        <v>9</v>
      </c>
      <c r="E7" s="49" t="s">
        <v>43</v>
      </c>
      <c r="F7" s="107"/>
    </row>
    <row r="8" spans="1:6" ht="22.5" x14ac:dyDescent="0.2">
      <c r="A8" s="13">
        <v>1</v>
      </c>
      <c r="B8" s="14" t="s">
        <v>45</v>
      </c>
      <c r="C8" s="50">
        <v>2116.5700000000002</v>
      </c>
      <c r="D8" s="16">
        <v>40819</v>
      </c>
      <c r="E8" s="51">
        <v>223784.72</v>
      </c>
      <c r="F8" s="52" t="s">
        <v>46</v>
      </c>
    </row>
    <row r="9" spans="1:6" ht="33.75" x14ac:dyDescent="0.2">
      <c r="A9" s="13">
        <f t="shared" ref="A9:A17" si="0">1+A8</f>
        <v>2</v>
      </c>
      <c r="B9" s="14" t="s">
        <v>47</v>
      </c>
      <c r="C9" s="53">
        <v>202371</v>
      </c>
      <c r="D9" s="16">
        <v>40800</v>
      </c>
      <c r="E9" s="51">
        <v>5789666.1500000004</v>
      </c>
      <c r="F9" s="52" t="s">
        <v>46</v>
      </c>
    </row>
    <row r="10" spans="1:6" ht="22.5" x14ac:dyDescent="0.2">
      <c r="A10" s="13">
        <f t="shared" si="0"/>
        <v>3</v>
      </c>
      <c r="B10" s="14" t="s">
        <v>48</v>
      </c>
      <c r="C10" s="53">
        <v>2008.8</v>
      </c>
      <c r="D10" s="16">
        <v>40819</v>
      </c>
      <c r="E10" s="51">
        <v>310463.77</v>
      </c>
      <c r="F10" s="52" t="s">
        <v>46</v>
      </c>
    </row>
    <row r="11" spans="1:6" x14ac:dyDescent="0.2">
      <c r="A11" s="13">
        <f t="shared" si="0"/>
        <v>4</v>
      </c>
      <c r="B11" s="14" t="s">
        <v>50</v>
      </c>
      <c r="C11" s="50">
        <v>722.17</v>
      </c>
      <c r="D11" s="16">
        <v>40632</v>
      </c>
      <c r="E11" s="51">
        <v>2113846.5099999998</v>
      </c>
      <c r="F11" s="52" t="s">
        <v>46</v>
      </c>
    </row>
    <row r="12" spans="1:6" ht="22.5" x14ac:dyDescent="0.2">
      <c r="A12" s="13">
        <f t="shared" si="0"/>
        <v>5</v>
      </c>
      <c r="B12" s="14" t="s">
        <v>51</v>
      </c>
      <c r="C12" s="19"/>
      <c r="D12" s="16">
        <v>40783</v>
      </c>
      <c r="E12" s="51">
        <v>823303.24</v>
      </c>
      <c r="F12" s="54" t="s">
        <v>46</v>
      </c>
    </row>
    <row r="13" spans="1:6" ht="22.5" x14ac:dyDescent="0.2">
      <c r="A13" s="13">
        <f t="shared" si="0"/>
        <v>6</v>
      </c>
      <c r="B13" s="14" t="s">
        <v>52</v>
      </c>
      <c r="C13" s="19"/>
      <c r="D13" s="16">
        <v>40788</v>
      </c>
      <c r="E13" s="51">
        <v>1355734.55</v>
      </c>
      <c r="F13" s="54" t="s">
        <v>46</v>
      </c>
    </row>
    <row r="14" spans="1:6" x14ac:dyDescent="0.2">
      <c r="A14" s="13">
        <f t="shared" si="0"/>
        <v>7</v>
      </c>
      <c r="B14" s="14" t="s">
        <v>53</v>
      </c>
      <c r="C14" s="19">
        <v>1006.94</v>
      </c>
      <c r="D14" s="16">
        <v>40637</v>
      </c>
      <c r="E14" s="51">
        <v>1303560.6600000001</v>
      </c>
      <c r="F14" s="54" t="s">
        <v>46</v>
      </c>
    </row>
    <row r="15" spans="1:6" x14ac:dyDescent="0.2">
      <c r="A15" s="13">
        <f t="shared" si="0"/>
        <v>8</v>
      </c>
      <c r="B15" s="14" t="s">
        <v>54</v>
      </c>
      <c r="C15" s="19">
        <v>620</v>
      </c>
      <c r="D15" s="16">
        <v>40637</v>
      </c>
      <c r="E15" s="51">
        <v>919263.6399999999</v>
      </c>
      <c r="F15" s="54" t="s">
        <v>46</v>
      </c>
    </row>
    <row r="16" spans="1:6" x14ac:dyDescent="0.2">
      <c r="A16" s="13">
        <f t="shared" si="0"/>
        <v>9</v>
      </c>
      <c r="B16" s="22" t="s">
        <v>55</v>
      </c>
      <c r="C16" s="55">
        <v>806</v>
      </c>
      <c r="D16" s="16">
        <v>40878</v>
      </c>
      <c r="E16" s="51">
        <v>987790.86</v>
      </c>
      <c r="F16" s="54" t="s">
        <v>46</v>
      </c>
    </row>
    <row r="17" spans="1:6" ht="13.5" thickBot="1" x14ac:dyDescent="0.25">
      <c r="A17" s="70">
        <f t="shared" si="0"/>
        <v>10</v>
      </c>
      <c r="B17" s="71" t="s">
        <v>56</v>
      </c>
      <c r="C17" s="72">
        <v>9236.66</v>
      </c>
      <c r="D17" s="73"/>
      <c r="E17" s="74">
        <v>12499141.210000001</v>
      </c>
      <c r="F17" s="58" t="s">
        <v>46</v>
      </c>
    </row>
    <row r="18" spans="1:6" s="69" customFormat="1" ht="34.5" customHeight="1" thickBot="1" x14ac:dyDescent="0.25">
      <c r="A18" s="102" t="s">
        <v>63</v>
      </c>
      <c r="B18" s="103"/>
      <c r="C18" s="103"/>
      <c r="D18" s="103"/>
      <c r="E18" s="75">
        <f>SUM(E8:E17)</f>
        <v>26326555.310000002</v>
      </c>
      <c r="F18" s="76"/>
    </row>
    <row r="19" spans="1:6" s="69" customFormat="1" ht="34.5" customHeight="1" thickBot="1" x14ac:dyDescent="0.25">
      <c r="A19" s="77"/>
      <c r="B19" s="77"/>
      <c r="C19" s="77"/>
      <c r="D19" s="77"/>
      <c r="E19" s="67"/>
      <c r="F19" s="68"/>
    </row>
    <row r="20" spans="1:6" s="69" customFormat="1" ht="19.5" customHeight="1" x14ac:dyDescent="0.2">
      <c r="A20" s="108" t="s">
        <v>66</v>
      </c>
      <c r="B20" s="109"/>
      <c r="C20" s="109"/>
      <c r="D20" s="109"/>
      <c r="E20" s="109"/>
      <c r="F20" s="110"/>
    </row>
    <row r="21" spans="1:6" s="69" customFormat="1" ht="18" customHeight="1" x14ac:dyDescent="0.2">
      <c r="A21" s="104" t="s">
        <v>3</v>
      </c>
      <c r="B21" s="105" t="s">
        <v>4</v>
      </c>
      <c r="C21" s="106" t="s">
        <v>5</v>
      </c>
      <c r="D21" s="48" t="s">
        <v>6</v>
      </c>
      <c r="E21" s="49"/>
      <c r="F21" s="107" t="s">
        <v>42</v>
      </c>
    </row>
    <row r="22" spans="1:6" s="69" customFormat="1" ht="18" customHeight="1" x14ac:dyDescent="0.2">
      <c r="A22" s="104"/>
      <c r="B22" s="105"/>
      <c r="C22" s="106"/>
      <c r="D22" s="48" t="s">
        <v>9</v>
      </c>
      <c r="E22" s="49" t="s">
        <v>43</v>
      </c>
      <c r="F22" s="107"/>
    </row>
    <row r="23" spans="1:6" s="69" customFormat="1" ht="24.75" customHeight="1" x14ac:dyDescent="0.2">
      <c r="A23" s="13">
        <v>1</v>
      </c>
      <c r="B23" s="14" t="s">
        <v>44</v>
      </c>
      <c r="C23" s="50">
        <v>762</v>
      </c>
      <c r="D23" s="16">
        <v>40553</v>
      </c>
      <c r="E23" s="51">
        <v>801092.09</v>
      </c>
      <c r="F23" s="78" t="s">
        <v>64</v>
      </c>
    </row>
    <row r="24" spans="1:6" s="69" customFormat="1" ht="25.5" customHeight="1" x14ac:dyDescent="0.2">
      <c r="A24" s="13">
        <f t="shared" ref="A24:A25" si="1">1+A23</f>
        <v>2</v>
      </c>
      <c r="B24" s="14" t="s">
        <v>49</v>
      </c>
      <c r="C24" s="50"/>
      <c r="D24" s="16">
        <v>40616</v>
      </c>
      <c r="E24" s="51">
        <v>714190.71</v>
      </c>
      <c r="F24" s="78" t="s">
        <v>64</v>
      </c>
    </row>
    <row r="25" spans="1:6" ht="27" customHeight="1" x14ac:dyDescent="0.2">
      <c r="A25" s="13">
        <f t="shared" si="1"/>
        <v>3</v>
      </c>
      <c r="B25" s="22" t="s">
        <v>65</v>
      </c>
      <c r="C25" s="56"/>
      <c r="D25" s="16">
        <v>40577</v>
      </c>
      <c r="E25" s="51">
        <v>904266.01</v>
      </c>
      <c r="F25" s="78" t="s">
        <v>64</v>
      </c>
    </row>
    <row r="26" spans="1:6" ht="27" customHeight="1" thickBot="1" x14ac:dyDescent="0.25">
      <c r="A26" s="102" t="s">
        <v>67</v>
      </c>
      <c r="B26" s="103"/>
      <c r="C26" s="103"/>
      <c r="D26" s="103"/>
      <c r="E26" s="75">
        <f>SUM(E23:E25)</f>
        <v>2419548.8099999996</v>
      </c>
      <c r="F26" s="79"/>
    </row>
    <row r="27" spans="1:6" ht="18" customHeight="1" thickBot="1" x14ac:dyDescent="0.25"/>
    <row r="28" spans="1:6" ht="28.5" customHeight="1" x14ac:dyDescent="0.2">
      <c r="A28" s="99" t="s">
        <v>57</v>
      </c>
      <c r="B28" s="100"/>
      <c r="C28" s="100"/>
      <c r="D28" s="100"/>
      <c r="E28" s="100"/>
      <c r="F28" s="101"/>
    </row>
    <row r="29" spans="1:6" x14ac:dyDescent="0.2">
      <c r="A29" s="61" t="s">
        <v>58</v>
      </c>
      <c r="B29" s="59"/>
      <c r="C29" s="60"/>
      <c r="D29" s="60"/>
      <c r="E29" s="60"/>
      <c r="F29" s="62"/>
    </row>
    <row r="30" spans="1:6" x14ac:dyDescent="0.2">
      <c r="A30" s="61" t="s">
        <v>59</v>
      </c>
      <c r="B30" s="59"/>
      <c r="C30" s="60"/>
      <c r="D30" s="60"/>
      <c r="E30" s="60"/>
      <c r="F30" s="62"/>
    </row>
    <row r="31" spans="1:6" x14ac:dyDescent="0.2">
      <c r="A31" s="61" t="s">
        <v>60</v>
      </c>
      <c r="B31" s="59"/>
      <c r="C31" s="60"/>
      <c r="D31" s="60"/>
      <c r="E31" s="60"/>
      <c r="F31" s="62"/>
    </row>
    <row r="32" spans="1:6" x14ac:dyDescent="0.2">
      <c r="A32" s="61" t="s">
        <v>61</v>
      </c>
      <c r="B32" s="59"/>
      <c r="C32" s="60"/>
      <c r="D32" s="60"/>
      <c r="E32" s="60"/>
      <c r="F32" s="62"/>
    </row>
    <row r="33" spans="1:6" ht="13.5" thickBot="1" x14ac:dyDescent="0.25">
      <c r="A33" s="63" t="s">
        <v>62</v>
      </c>
      <c r="B33" s="64"/>
      <c r="C33" s="65"/>
      <c r="D33" s="65"/>
      <c r="E33" s="65"/>
      <c r="F33" s="66"/>
    </row>
  </sheetData>
  <mergeCells count="14">
    <mergeCell ref="A2:D2"/>
    <mergeCell ref="A5:F5"/>
    <mergeCell ref="A6:A7"/>
    <mergeCell ref="B6:B7"/>
    <mergeCell ref="C6:C7"/>
    <mergeCell ref="F6:F7"/>
    <mergeCell ref="A28:F28"/>
    <mergeCell ref="A18:D18"/>
    <mergeCell ref="A21:A22"/>
    <mergeCell ref="B21:B22"/>
    <mergeCell ref="C21:C22"/>
    <mergeCell ref="F21:F22"/>
    <mergeCell ref="A20:F20"/>
    <mergeCell ref="A26:D26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L13" sqref="L13"/>
    </sheetView>
  </sheetViews>
  <sheetFormatPr defaultRowHeight="12.75" x14ac:dyDescent="0.2"/>
  <cols>
    <col min="2" max="2" width="33.42578125" customWidth="1"/>
    <col min="4" max="4" width="18.85546875" bestFit="1" customWidth="1"/>
  </cols>
  <sheetData>
    <row r="1" spans="1:4" x14ac:dyDescent="0.2">
      <c r="A1" s="116" t="s">
        <v>77</v>
      </c>
      <c r="B1" s="116"/>
      <c r="C1" s="116"/>
      <c r="D1" s="116"/>
    </row>
    <row r="2" spans="1:4" x14ac:dyDescent="0.2">
      <c r="A2" s="116"/>
      <c r="B2" s="116"/>
      <c r="C2" s="116"/>
      <c r="D2" s="116"/>
    </row>
    <row r="3" spans="1:4" x14ac:dyDescent="0.2">
      <c r="A3" s="106" t="s">
        <v>3</v>
      </c>
      <c r="B3" s="111" t="s">
        <v>4</v>
      </c>
      <c r="C3" s="106" t="s">
        <v>5</v>
      </c>
      <c r="D3" s="113" t="s">
        <v>68</v>
      </c>
    </row>
    <row r="4" spans="1:4" x14ac:dyDescent="0.2">
      <c r="A4" s="106"/>
      <c r="B4" s="112"/>
      <c r="C4" s="106"/>
      <c r="D4" s="114"/>
    </row>
    <row r="5" spans="1:4" ht="63.75" x14ac:dyDescent="0.2">
      <c r="A5" s="80">
        <v>1</v>
      </c>
      <c r="B5" s="81" t="s">
        <v>69</v>
      </c>
      <c r="C5" s="82">
        <v>762</v>
      </c>
      <c r="D5" s="83">
        <v>801092.09</v>
      </c>
    </row>
    <row r="6" spans="1:4" ht="25.5" x14ac:dyDescent="0.2">
      <c r="A6" s="80">
        <f>A5+1</f>
        <v>2</v>
      </c>
      <c r="B6" s="81" t="s">
        <v>70</v>
      </c>
      <c r="C6" s="84">
        <v>3530</v>
      </c>
      <c r="D6" s="85">
        <v>602168.03</v>
      </c>
    </row>
    <row r="7" spans="1:4" ht="25.5" x14ac:dyDescent="0.2">
      <c r="A7" s="80">
        <f t="shared" ref="A7:A13" si="0">A6+1</f>
        <v>3</v>
      </c>
      <c r="B7" s="81" t="s">
        <v>71</v>
      </c>
      <c r="C7" s="84">
        <v>499.27</v>
      </c>
      <c r="D7" s="85">
        <v>608575.47</v>
      </c>
    </row>
    <row r="8" spans="1:4" ht="25.5" x14ac:dyDescent="0.2">
      <c r="A8" s="80">
        <f t="shared" si="0"/>
        <v>4</v>
      </c>
      <c r="B8" s="81" t="s">
        <v>72</v>
      </c>
      <c r="C8" s="84">
        <f>1553.09+3924.75</f>
        <v>5477.84</v>
      </c>
      <c r="D8" s="85">
        <v>604392.19999999995</v>
      </c>
    </row>
    <row r="9" spans="1:4" ht="38.25" x14ac:dyDescent="0.2">
      <c r="A9" s="80">
        <f t="shared" si="0"/>
        <v>5</v>
      </c>
      <c r="B9" s="81" t="s">
        <v>49</v>
      </c>
      <c r="C9" s="84" t="s">
        <v>73</v>
      </c>
      <c r="D9" s="85">
        <v>714190.71</v>
      </c>
    </row>
    <row r="10" spans="1:4" x14ac:dyDescent="0.2">
      <c r="A10" s="80">
        <f t="shared" si="0"/>
        <v>6</v>
      </c>
      <c r="B10" s="81" t="s">
        <v>74</v>
      </c>
      <c r="C10" s="84" t="s">
        <v>73</v>
      </c>
      <c r="D10" s="85">
        <v>149745.07</v>
      </c>
    </row>
    <row r="11" spans="1:4" ht="38.25" x14ac:dyDescent="0.2">
      <c r="A11" s="80">
        <f t="shared" si="0"/>
        <v>7</v>
      </c>
      <c r="B11" s="81" t="s">
        <v>75</v>
      </c>
      <c r="C11" s="84">
        <v>546</v>
      </c>
      <c r="D11" s="85">
        <v>300753.43</v>
      </c>
    </row>
    <row r="12" spans="1:4" ht="25.5" x14ac:dyDescent="0.2">
      <c r="A12" s="80">
        <f t="shared" si="0"/>
        <v>8</v>
      </c>
      <c r="B12" s="81" t="s">
        <v>76</v>
      </c>
      <c r="C12" s="84">
        <v>2402.34</v>
      </c>
      <c r="D12" s="85">
        <v>3253605.45</v>
      </c>
    </row>
    <row r="13" spans="1:4" ht="25.5" x14ac:dyDescent="0.2">
      <c r="A13" s="80">
        <f t="shared" si="0"/>
        <v>9</v>
      </c>
      <c r="B13" s="81" t="s">
        <v>65</v>
      </c>
      <c r="C13" s="86" t="s">
        <v>73</v>
      </c>
      <c r="D13" s="85">
        <v>904266.01</v>
      </c>
    </row>
    <row r="14" spans="1:4" x14ac:dyDescent="0.2">
      <c r="A14" s="115" t="s">
        <v>33</v>
      </c>
      <c r="B14" s="115"/>
      <c r="C14" s="87">
        <f>SUM(C5:C13)</f>
        <v>13217.45</v>
      </c>
      <c r="D14" s="88">
        <f>SUM(D5:D13)</f>
        <v>7938788.46</v>
      </c>
    </row>
  </sheetData>
  <mergeCells count="6">
    <mergeCell ref="A1:D2"/>
    <mergeCell ref="A3:A4"/>
    <mergeCell ref="B3:B4"/>
    <mergeCell ref="C3:C4"/>
    <mergeCell ref="D3:D4"/>
    <mergeCell ref="A14:B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2012</vt:lpstr>
      <vt:lpstr>2011</vt:lpstr>
      <vt:lpstr>obras inauguradas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</dc:creator>
  <cp:lastModifiedBy>Jornalismo</cp:lastModifiedBy>
  <dcterms:created xsi:type="dcterms:W3CDTF">2012-01-24T14:27:14Z</dcterms:created>
  <dcterms:modified xsi:type="dcterms:W3CDTF">2012-01-24T15:21:24Z</dcterms:modified>
</cp:coreProperties>
</file>